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анализ по классу" sheetId="1" r:id="rId1"/>
    <sheet name="список учащихся с рез." sheetId="2" r:id="rId2"/>
    <sheet name="индивид." sheetId="4" r:id="rId3"/>
    <sheet name="Сводный" sheetId="3" r:id="rId4"/>
    <sheet name="Лист1" sheetId="5" r:id="rId5"/>
  </sheets>
  <definedNames>
    <definedName name="Выводы" localSheetId="1">'анализ по классу'!$A$57</definedName>
  </definedNames>
  <calcPr calcId="125725"/>
</workbook>
</file>

<file path=xl/calcChain.xml><?xml version="1.0" encoding="utf-8"?>
<calcChain xmlns="http://schemas.openxmlformats.org/spreadsheetml/2006/main">
  <c r="Q2" i="2"/>
  <c r="A77" i="1"/>
  <c r="A67"/>
  <c r="A57"/>
  <c r="C5"/>
  <c r="B33"/>
  <c r="B32"/>
  <c r="B31"/>
  <c r="B30"/>
  <c r="B29"/>
  <c r="B28"/>
  <c r="B27"/>
  <c r="B26"/>
  <c r="B25"/>
  <c r="B24"/>
  <c r="C10"/>
  <c r="Q7" i="2"/>
  <c r="C9" i="1"/>
  <c r="C8"/>
  <c r="C6"/>
  <c r="C4"/>
  <c r="C3"/>
  <c r="C27" i="3"/>
  <c r="U6" i="2"/>
  <c r="Q6"/>
  <c r="Q5"/>
  <c r="Q4"/>
  <c r="Q3"/>
  <c r="W13"/>
  <c r="W19"/>
  <c r="W18"/>
  <c r="W17"/>
  <c r="W16"/>
  <c r="W15"/>
  <c r="W14"/>
  <c r="W12"/>
  <c r="W11"/>
  <c r="W10"/>
  <c r="P10"/>
  <c r="C14" i="1" s="1"/>
  <c r="X19" i="2"/>
  <c r="C33" i="1" s="1"/>
  <c r="X18" i="2"/>
  <c r="C32" i="1" s="1"/>
  <c r="X17" i="2"/>
  <c r="C31" i="1" s="1"/>
  <c r="X16" i="2"/>
  <c r="C30" i="1" s="1"/>
  <c r="X15" i="2"/>
  <c r="C29" i="1" s="1"/>
  <c r="X14" i="2"/>
  <c r="C28" i="1" s="1"/>
  <c r="X13" i="2"/>
  <c r="C27" i="1" s="1"/>
  <c r="X12" i="2"/>
  <c r="C26" i="1" s="1"/>
  <c r="X11" i="2"/>
  <c r="C25" i="1" s="1"/>
  <c r="X10" i="2"/>
  <c r="C24" i="1" s="1"/>
  <c r="S13" i="2"/>
  <c r="P13"/>
  <c r="C17" i="1" s="1"/>
  <c r="S12" i="2"/>
  <c r="P12"/>
  <c r="C16" i="1" s="1"/>
  <c r="S11" i="2"/>
  <c r="P11"/>
  <c r="C15" i="1" s="1"/>
  <c r="S10" i="2"/>
  <c r="K14" i="3"/>
  <c r="H10"/>
  <c r="G27"/>
  <c r="F27"/>
  <c r="E27"/>
  <c r="D27"/>
  <c r="K26"/>
  <c r="I26"/>
  <c r="H26"/>
  <c r="J26" s="1"/>
  <c r="K25"/>
  <c r="I25"/>
  <c r="H25"/>
  <c r="J25" s="1"/>
  <c r="K24"/>
  <c r="J24"/>
  <c r="I24"/>
  <c r="H24"/>
  <c r="K23"/>
  <c r="J23"/>
  <c r="I23"/>
  <c r="H23"/>
  <c r="K22"/>
  <c r="I22"/>
  <c r="H22"/>
  <c r="J22" s="1"/>
  <c r="K21"/>
  <c r="I21"/>
  <c r="H21"/>
  <c r="J21" s="1"/>
  <c r="K20"/>
  <c r="J20"/>
  <c r="I20"/>
  <c r="H20"/>
  <c r="K19"/>
  <c r="J19"/>
  <c r="I19"/>
  <c r="H19"/>
  <c r="K18"/>
  <c r="I18"/>
  <c r="H18"/>
  <c r="J18" s="1"/>
  <c r="K17"/>
  <c r="I17"/>
  <c r="H17"/>
  <c r="J17" s="1"/>
  <c r="K16"/>
  <c r="J16"/>
  <c r="I16"/>
  <c r="H16"/>
  <c r="K15"/>
  <c r="J15"/>
  <c r="I15"/>
  <c r="H15"/>
  <c r="I14"/>
  <c r="H14"/>
  <c r="J14" s="1"/>
  <c r="K13"/>
  <c r="I13"/>
  <c r="H13"/>
  <c r="J13" s="1"/>
  <c r="K12"/>
  <c r="J12"/>
  <c r="I12"/>
  <c r="H12"/>
  <c r="K11"/>
  <c r="J11"/>
  <c r="I11"/>
  <c r="H11"/>
  <c r="K10"/>
  <c r="I10"/>
  <c r="J10"/>
  <c r="K9"/>
  <c r="I9"/>
  <c r="H9"/>
  <c r="J9" s="1"/>
  <c r="K8"/>
  <c r="J8"/>
  <c r="I8"/>
  <c r="H8"/>
  <c r="K7"/>
  <c r="J7"/>
  <c r="I7"/>
  <c r="H7"/>
  <c r="K6"/>
  <c r="I6"/>
  <c r="H6"/>
  <c r="J6" s="1"/>
  <c r="K5"/>
  <c r="I5"/>
  <c r="H5"/>
  <c r="J5" s="1"/>
  <c r="P14" i="2" l="1"/>
  <c r="D24" i="1" s="1"/>
  <c r="S14" i="2"/>
  <c r="T13" s="1"/>
  <c r="H27" i="3"/>
  <c r="J27" s="1"/>
  <c r="K27"/>
  <c r="I27"/>
  <c r="D28" i="1" l="1"/>
  <c r="D29"/>
  <c r="D32"/>
  <c r="D33"/>
  <c r="D27"/>
  <c r="D26"/>
  <c r="D31"/>
  <c r="D30"/>
  <c r="D25"/>
  <c r="Q13" i="2"/>
  <c r="C11" i="1"/>
  <c r="Y19" i="2"/>
  <c r="Y11"/>
  <c r="Y13"/>
  <c r="Y18"/>
  <c r="S15"/>
  <c r="Y15"/>
  <c r="Y16"/>
  <c r="Y12"/>
  <c r="Y10"/>
  <c r="Y17"/>
  <c r="Y14"/>
  <c r="P15"/>
  <c r="S16"/>
  <c r="P16"/>
  <c r="T10"/>
  <c r="Q10"/>
  <c r="Q11"/>
  <c r="T11"/>
  <c r="T12"/>
  <c r="Q12"/>
  <c r="D15" i="1" l="1"/>
  <c r="D16"/>
  <c r="D14"/>
  <c r="C20"/>
  <c r="C19"/>
  <c r="D17"/>
  <c r="T14" i="2"/>
  <c r="Q14"/>
</calcChain>
</file>

<file path=xl/comments1.xml><?xml version="1.0" encoding="utf-8"?>
<comments xmlns="http://schemas.openxmlformats.org/spreadsheetml/2006/main">
  <authors>
    <author>Автор</author>
  </authors>
  <commentList>
    <comment ref="C8" authorId="0">
      <text>
        <r>
          <rPr>
            <sz val="9"/>
            <color indexed="81"/>
            <rFont val="Tahoma"/>
            <family val="2"/>
            <charset val="204"/>
          </rPr>
          <t xml:space="preserve">Ниже в ячейках по цифрами вписать перечень предметных ошибок
</t>
        </r>
      </text>
    </comment>
    <comment ref="O8" authorId="0">
      <text>
        <r>
          <rPr>
            <sz val="9"/>
            <color indexed="81"/>
            <rFont val="Tahoma"/>
            <family val="2"/>
            <charset val="204"/>
          </rPr>
          <t xml:space="preserve">Анализ результатов диктанта или выполнения К.р.
</t>
        </r>
      </text>
    </comment>
    <comment ref="R8" authorId="0">
      <text>
        <r>
          <rPr>
            <sz val="9"/>
            <color indexed="81"/>
            <rFont val="Tahoma"/>
            <family val="2"/>
            <charset val="204"/>
          </rPr>
          <t xml:space="preserve">Анализ результатов гр. Задания или логич. задачи
</t>
        </r>
      </text>
    </comment>
    <comment ref="W8" authorId="0">
      <text>
        <r>
          <rPr>
            <sz val="9"/>
            <color indexed="81"/>
            <rFont val="Tahoma"/>
            <family val="2"/>
            <charset val="204"/>
          </rPr>
          <t xml:space="preserve">Перечень ошибок из таблицы слева
</t>
        </r>
      </text>
    </comment>
    <comment ref="M10" authorId="0">
      <text>
        <r>
          <rPr>
            <sz val="9"/>
            <color indexed="81"/>
            <rFont val="Tahoma"/>
            <family val="2"/>
            <charset val="204"/>
          </rPr>
          <t xml:space="preserve">Оценка за диктант или к.р.
</t>
        </r>
      </text>
    </comment>
    <comment ref="N10" authorId="0">
      <text>
        <r>
          <rPr>
            <sz val="9"/>
            <color indexed="81"/>
            <rFont val="Tahoma"/>
            <family val="2"/>
            <charset val="204"/>
          </rPr>
          <t>Оценка за гр. задание или логич. задачу</t>
        </r>
      </text>
    </comment>
  </commentList>
</comments>
</file>

<file path=xl/sharedStrings.xml><?xml version="1.0" encoding="utf-8"?>
<sst xmlns="http://schemas.openxmlformats.org/spreadsheetml/2006/main" count="106" uniqueCount="83">
  <si>
    <t>% успеваемости</t>
  </si>
  <si>
    <t>% качества</t>
  </si>
  <si>
    <t>Количество "2"</t>
  </si>
  <si>
    <t>Количество "3"</t>
  </si>
  <si>
    <t>Количество "4"</t>
  </si>
  <si>
    <t>Количество "5"</t>
  </si>
  <si>
    <t>Количество учеников в классе</t>
  </si>
  <si>
    <t>Класс</t>
  </si>
  <si>
    <t>Дата проведения</t>
  </si>
  <si>
    <t xml:space="preserve">Анализ  контрольной работы </t>
  </si>
  <si>
    <t>Предмет</t>
  </si>
  <si>
    <t>Учитель</t>
  </si>
  <si>
    <t>УМК</t>
  </si>
  <si>
    <t>Тема</t>
  </si>
  <si>
    <t>Допустили ошибки:</t>
  </si>
  <si>
    <t>№ п/п</t>
  </si>
  <si>
    <t>Наименование ошибки</t>
  </si>
  <si>
    <t>Количество учащихся, допустивших ошибки</t>
  </si>
  <si>
    <t>%</t>
  </si>
  <si>
    <t>Контрольные работы</t>
  </si>
  <si>
    <t>дата среза</t>
  </si>
  <si>
    <t>тема</t>
  </si>
  <si>
    <t>Кол-во выполн</t>
  </si>
  <si>
    <t>Количество оценок</t>
  </si>
  <si>
    <t>% усп</t>
  </si>
  <si>
    <t>% кач</t>
  </si>
  <si>
    <t>% неус</t>
  </si>
  <si>
    <t>ср балл</t>
  </si>
  <si>
    <t>"5"</t>
  </si>
  <si>
    <t>"4"</t>
  </si>
  <si>
    <t>"3"</t>
  </si>
  <si>
    <t>"2"</t>
  </si>
  <si>
    <t>Итого</t>
  </si>
  <si>
    <t xml:space="preserve">                                           Анализ контрольной работы</t>
  </si>
  <si>
    <t>Предмет:</t>
  </si>
  <si>
    <t>Дата проведения:</t>
  </si>
  <si>
    <t>Тема:</t>
  </si>
  <si>
    <t>Класс:</t>
  </si>
  <si>
    <t>№</t>
  </si>
  <si>
    <t>Итого:</t>
  </si>
  <si>
    <t>Отсутствовали:</t>
  </si>
  <si>
    <t>Отметка</t>
  </si>
  <si>
    <t>Усп.</t>
  </si>
  <si>
    <t>Кач.</t>
  </si>
  <si>
    <t>Перечень ошибок</t>
  </si>
  <si>
    <t>Анализ результатов и типичных ошибок</t>
  </si>
  <si>
    <t>Кол-во уч-ся доп. ошибку</t>
  </si>
  <si>
    <t>Учитель:</t>
  </si>
  <si>
    <t>Ошибки (допустил ошибку - пишем "1", не ошибся -"0")</t>
  </si>
  <si>
    <t>Выводы:</t>
  </si>
  <si>
    <t>Рекомендации:</t>
  </si>
  <si>
    <t>Причины типичных ошибок:</t>
  </si>
  <si>
    <r>
      <rPr>
        <sz val="14"/>
        <color theme="1"/>
        <rFont val="Calibri"/>
        <family val="2"/>
        <charset val="204"/>
        <scheme val="minor"/>
      </rPr>
      <t>УМК</t>
    </r>
    <r>
      <rPr>
        <sz val="9"/>
        <color theme="1"/>
        <rFont val="Calibri"/>
        <family val="2"/>
        <charset val="204"/>
        <scheme val="minor"/>
      </rPr>
      <t xml:space="preserve"> (указать автора учебника):</t>
    </r>
  </si>
  <si>
    <t>Количество учащихся, получивших оценку</t>
  </si>
  <si>
    <t>Список учащихся</t>
  </si>
  <si>
    <t>Количество обучающихся:</t>
  </si>
  <si>
    <t>УМК (указать автора учебника):</t>
  </si>
  <si>
    <t>Выполняли контрольную работу</t>
  </si>
  <si>
    <t>Заглавная буква в начале предложения.</t>
  </si>
  <si>
    <t>Заглавная буква в именах собственных.</t>
  </si>
  <si>
    <r>
      <t xml:space="preserve">Буквы </t>
    </r>
    <r>
      <rPr>
        <i/>
        <sz val="12"/>
        <color theme="1"/>
        <rFont val="Times New Roman"/>
        <family val="1"/>
        <charset val="204"/>
      </rPr>
      <t>и, у, а</t>
    </r>
    <r>
      <rPr>
        <sz val="12"/>
        <color theme="1"/>
        <rFont val="Times New Roman"/>
        <family val="1"/>
        <charset val="204"/>
      </rPr>
      <t xml:space="preserve"> после букв, обозначающих шипящие согласные.</t>
    </r>
  </si>
  <si>
    <t>Мягкий знак для обозначения мягкости согласных.</t>
  </si>
  <si>
    <t>Буквы для обозначения безударных гласных в корне слова (проверяемые).</t>
  </si>
  <si>
    <t>Буквы для обозначения парных звонких и глухих согласных в корне слова (проверяемые).</t>
  </si>
  <si>
    <t>Буквы для обозначения непроизносимых согласных в корне слова (проверяемые).</t>
  </si>
  <si>
    <t>Непроверяемые гласные и согласные буквы в корне слова.</t>
  </si>
  <si>
    <r>
      <t xml:space="preserve">Разделительные </t>
    </r>
    <r>
      <rPr>
        <i/>
        <sz val="12"/>
        <color theme="1"/>
        <rFont val="Times New Roman"/>
        <family val="1"/>
        <charset val="204"/>
      </rPr>
      <t>ъ</t>
    </r>
    <r>
      <rPr>
        <sz val="12"/>
        <color theme="1"/>
        <rFont val="Times New Roman"/>
        <family val="1"/>
        <charset val="204"/>
      </rPr>
      <t xml:space="preserve"> и </t>
    </r>
    <r>
      <rPr>
        <i/>
        <sz val="12"/>
        <color theme="1"/>
        <rFont val="Times New Roman"/>
        <family val="1"/>
        <charset val="204"/>
      </rPr>
      <t>ь</t>
    </r>
    <r>
      <rPr>
        <sz val="12"/>
        <color theme="1"/>
        <rFont val="Times New Roman"/>
        <family val="1"/>
        <charset val="204"/>
      </rPr>
      <t>.</t>
    </r>
  </si>
  <si>
    <t>Раздельное написание предлогов и слитное написание приставок.</t>
  </si>
  <si>
    <t>Гласные и согласные буквы в приставках.</t>
  </si>
  <si>
    <t>Мягкий знак на конце имен существительных после букв, обозначающих шипящие согласные.</t>
  </si>
  <si>
    <t>Буквы для обозначения безударных гласных в падежных окончаниях имен существительных.</t>
  </si>
  <si>
    <t>Мягкий знак для обозначения безударных гласных в падежных окончаниях имен прилагательных.</t>
  </si>
  <si>
    <t>Не с глаголами.</t>
  </si>
  <si>
    <t>Мягкий знак на конце глаголов 2-го лица ед. ч.</t>
  </si>
  <si>
    <t>Буквы для обозначения безударных гласных в личных окончаниях глаголов.</t>
  </si>
  <si>
    <t>Буквы для обозначения безударных гласных в окончаниях глаголов прошедшего времени.</t>
  </si>
  <si>
    <t>Буквы для обозначения безударных гласных в суффиксах глаголов прошедшего времени.</t>
  </si>
  <si>
    <t>Перенос слов.</t>
  </si>
  <si>
    <t xml:space="preserve">Лист индивидуальных достижений ученика (цы) ____ класса </t>
  </si>
  <si>
    <t>__________________________________________________________________________</t>
  </si>
  <si>
    <t>Орфограмма</t>
  </si>
  <si>
    <t>Даты контрольных срезов/отметка о допущенных ошибках (1-допустил ошибку, 0 - нет ошибки)</t>
  </si>
  <si>
    <t>Отметка об усвоении орфограммы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</si>
</sst>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2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164" fontId="1" fillId="0" borderId="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justify" wrapText="1"/>
      <protection locked="0"/>
    </xf>
    <xf numFmtId="0" fontId="5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right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7" fillId="0" borderId="2" xfId="0" applyFont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wrapText="1"/>
    </xf>
    <xf numFmtId="165" fontId="12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vertical="center"/>
      <protection locked="0"/>
    </xf>
    <xf numFmtId="165" fontId="15" fillId="0" borderId="0" xfId="0" applyNumberFormat="1" applyFont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165" fontId="15" fillId="0" borderId="0" xfId="0" applyNumberFormat="1" applyFont="1" applyAlignment="1" applyProtection="1">
      <alignment horizontal="left" vertical="center"/>
      <protection locked="0"/>
    </xf>
    <xf numFmtId="165" fontId="1" fillId="0" borderId="2" xfId="0" applyNumberFormat="1" applyFont="1" applyBorder="1" applyAlignment="1" applyProtection="1">
      <alignment horizontal="center"/>
    </xf>
    <xf numFmtId="0" fontId="12" fillId="0" borderId="0" xfId="0" applyFont="1" applyAlignme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/>
    </xf>
    <xf numFmtId="0" fontId="1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vertical="top" wrapText="1"/>
    </xf>
    <xf numFmtId="0" fontId="0" fillId="0" borderId="2" xfId="0" applyBorder="1"/>
    <xf numFmtId="0" fontId="17" fillId="0" borderId="6" xfId="0" applyFont="1" applyBorder="1" applyAlignment="1">
      <alignment vertical="top" wrapText="1"/>
    </xf>
    <xf numFmtId="0" fontId="19" fillId="0" borderId="2" xfId="0" applyFont="1" applyBorder="1"/>
    <xf numFmtId="0" fontId="19" fillId="0" borderId="0" xfId="0" applyFont="1"/>
    <xf numFmtId="0" fontId="16" fillId="0" borderId="0" xfId="0" applyFont="1"/>
    <xf numFmtId="0" fontId="16" fillId="0" borderId="2" xfId="0" applyFont="1" applyBorder="1" applyAlignment="1">
      <alignment horizontal="justify" vertical="center" wrapText="1"/>
    </xf>
    <xf numFmtId="0" fontId="17" fillId="0" borderId="0" xfId="0" applyFont="1" applyAlignment="1" applyProtection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Анализ ошибок</a:t>
            </a:r>
          </a:p>
        </c:rich>
      </c:tx>
      <c:layout/>
    </c:title>
    <c:plotArea>
      <c:layout/>
      <c:barChart>
        <c:barDir val="col"/>
        <c:grouping val="clustered"/>
        <c:ser>
          <c:idx val="2"/>
          <c:order val="0"/>
          <c:tx>
            <c:strRef>
              <c:f>'анализ по классу'!$D$23</c:f>
              <c:strCache>
                <c:ptCount val="1"/>
                <c:pt idx="0">
                  <c:v>%</c:v>
                </c:pt>
              </c:strCache>
            </c:strRef>
          </c:tx>
          <c:cat>
            <c:numRef>
              <c:f>'анализ по классу'!$B$24:$B$33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'анализ по классу'!$D$24:$D$33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35453952"/>
        <c:axId val="84177664"/>
      </c:barChart>
      <c:catAx>
        <c:axId val="35453952"/>
        <c:scaling>
          <c:orientation val="minMax"/>
        </c:scaling>
        <c:axPos val="b"/>
        <c:majorGridlines/>
        <c:numFmt formatCode="General" sourceLinked="1"/>
        <c:tickLblPos val="nextTo"/>
        <c:txPr>
          <a:bodyPr rot="-5400000" vert="horz" anchor="b" anchorCtr="1"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4177664"/>
        <c:crosses val="autoZero"/>
        <c:auto val="1"/>
        <c:lblAlgn val="ctr"/>
        <c:lblOffset val="100"/>
      </c:catAx>
      <c:valAx>
        <c:axId val="84177664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35453952"/>
        <c:crosses val="autoZero"/>
        <c:crossBetween val="between"/>
        <c:majorUnit val="10"/>
        <c:minorUnit val="10"/>
      </c:valAx>
    </c:plotArea>
    <c:legend>
      <c:legendPos val="b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Анализ ошибок</a:t>
            </a:r>
          </a:p>
        </c:rich>
      </c:tx>
      <c:layout/>
    </c:title>
    <c:plotArea>
      <c:layout/>
      <c:barChart>
        <c:barDir val="col"/>
        <c:grouping val="clustered"/>
        <c:ser>
          <c:idx val="3"/>
          <c:order val="0"/>
          <c:tx>
            <c:strRef>
              <c:f>'список учащихся с рез.'!$Y$8</c:f>
              <c:strCache>
                <c:ptCount val="1"/>
                <c:pt idx="0">
                  <c:v>%</c:v>
                </c:pt>
              </c:strCache>
            </c:strRef>
          </c:tx>
          <c:cat>
            <c:numRef>
              <c:f>'список учащихся с рез.'!$W$10:$W$19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'список учащихся с рез.'!$Y$9:$Y$19</c:f>
              <c:numCache>
                <c:formatCode>General</c:formatCode>
                <c:ptCount val="11"/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</c:numCache>
            </c:numRef>
          </c:val>
        </c:ser>
        <c:axId val="84116608"/>
        <c:axId val="84118144"/>
      </c:barChart>
      <c:catAx>
        <c:axId val="8411660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4118144"/>
        <c:crosses val="autoZero"/>
        <c:auto val="1"/>
        <c:lblAlgn val="ctr"/>
        <c:lblOffset val="100"/>
      </c:catAx>
      <c:valAx>
        <c:axId val="84118144"/>
        <c:scaling>
          <c:orientation val="minMax"/>
          <c:max val="100"/>
        </c:scaling>
        <c:axPos val="l"/>
        <c:majorGridlines/>
        <c:numFmt formatCode="General" sourceLinked="1"/>
        <c:tickLblPos val="nextTo"/>
        <c:crossAx val="84116608"/>
        <c:crosses val="autoZero"/>
        <c:crossBetween val="between"/>
        <c:majorUnit val="10"/>
        <c:minorUnit val="10"/>
      </c:valAx>
    </c:plotArea>
    <c:legend>
      <c:legendPos val="b"/>
      <c:layout/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41</xdr:row>
      <xdr:rowOff>238124</xdr:rowOff>
    </xdr:from>
    <xdr:to>
      <xdr:col>3</xdr:col>
      <xdr:colOff>1057275</xdr:colOff>
      <xdr:row>53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457200</xdr:colOff>
      <xdr:row>20</xdr:row>
      <xdr:rowOff>12700</xdr:rowOff>
    </xdr:from>
    <xdr:to>
      <xdr:col>22</xdr:col>
      <xdr:colOff>3736975</xdr:colOff>
      <xdr:row>35</xdr:row>
      <xdr:rowOff>88900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D13" sqref="D13"/>
    </sheetView>
  </sheetViews>
  <sheetFormatPr defaultRowHeight="18.75"/>
  <cols>
    <col min="1" max="1" width="6.85546875" style="7" customWidth="1"/>
    <col min="2" max="2" width="41.5703125" style="3" customWidth="1"/>
    <col min="3" max="3" width="27.140625" style="3" customWidth="1"/>
    <col min="4" max="4" width="20.28515625" style="3" customWidth="1"/>
    <col min="5" max="16384" width="9.140625" style="3"/>
  </cols>
  <sheetData>
    <row r="1" spans="1:10" ht="20.25">
      <c r="A1" s="76" t="s">
        <v>9</v>
      </c>
      <c r="B1" s="76"/>
      <c r="C1" s="76"/>
      <c r="D1" s="76"/>
      <c r="E1" s="2"/>
      <c r="F1" s="2"/>
      <c r="G1" s="2"/>
      <c r="H1" s="2"/>
      <c r="I1" s="2"/>
      <c r="J1" s="2"/>
    </row>
    <row r="3" spans="1:10" ht="20.25">
      <c r="A3" s="4"/>
      <c r="B3" s="5" t="s">
        <v>10</v>
      </c>
      <c r="C3" s="58">
        <f>'список учащихся с рез.'!C3</f>
        <v>0</v>
      </c>
      <c r="D3" s="59"/>
    </row>
    <row r="4" spans="1:10" ht="20.25">
      <c r="A4" s="4"/>
      <c r="B4" s="5" t="s">
        <v>12</v>
      </c>
      <c r="C4" s="52">
        <f>'список учащихся с рез.'!C4</f>
        <v>0</v>
      </c>
      <c r="D4" s="60"/>
    </row>
    <row r="5" spans="1:10" ht="20.25">
      <c r="A5" s="4"/>
      <c r="B5" s="5" t="s">
        <v>11</v>
      </c>
      <c r="C5" s="52">
        <f>'список учащихся с рез.'!G6</f>
        <v>0</v>
      </c>
      <c r="D5" s="60"/>
    </row>
    <row r="6" spans="1:10" ht="20.25">
      <c r="A6" s="4"/>
      <c r="B6" s="5" t="s">
        <v>13</v>
      </c>
      <c r="C6" s="52">
        <f>'список учащихся с рез.'!C5</f>
        <v>0</v>
      </c>
      <c r="D6" s="60"/>
    </row>
    <row r="7" spans="1:10">
      <c r="C7" s="60"/>
      <c r="D7" s="60"/>
    </row>
    <row r="8" spans="1:10">
      <c r="A8" s="79" t="s">
        <v>8</v>
      </c>
      <c r="B8" s="80"/>
      <c r="C8" s="54">
        <f>'список учащихся с рез.'!C2</f>
        <v>0</v>
      </c>
      <c r="D8" s="60"/>
    </row>
    <row r="9" spans="1:10">
      <c r="A9" s="79" t="s">
        <v>7</v>
      </c>
      <c r="B9" s="80"/>
      <c r="C9" s="52">
        <f>'список учащихся с рез.'!C6</f>
        <v>0</v>
      </c>
      <c r="D9" s="60"/>
    </row>
    <row r="10" spans="1:10">
      <c r="A10" s="79" t="s">
        <v>6</v>
      </c>
      <c r="B10" s="80"/>
      <c r="C10" s="52">
        <f>'список учащихся с рез.'!C7</f>
        <v>0</v>
      </c>
      <c r="D10" s="60"/>
    </row>
    <row r="11" spans="1:10">
      <c r="A11" s="79" t="s">
        <v>57</v>
      </c>
      <c r="B11" s="80"/>
      <c r="C11" s="52">
        <f>'список учащихся с рез.'!P14</f>
        <v>0</v>
      </c>
      <c r="D11" s="60"/>
    </row>
    <row r="12" spans="1:10">
      <c r="A12" s="48"/>
      <c r="B12" s="48"/>
      <c r="C12" s="61"/>
      <c r="D12" s="61"/>
    </row>
    <row r="13" spans="1:10" ht="31.5">
      <c r="C13" s="62" t="s">
        <v>53</v>
      </c>
      <c r="D13" s="66" t="s">
        <v>18</v>
      </c>
    </row>
    <row r="14" spans="1:10">
      <c r="A14" s="77" t="s">
        <v>5</v>
      </c>
      <c r="B14" s="78"/>
      <c r="C14" s="52">
        <f>'список учащихся с рез.'!P10</f>
        <v>0</v>
      </c>
      <c r="D14" s="1" t="e">
        <f>C14*100/C11</f>
        <v>#DIV/0!</v>
      </c>
    </row>
    <row r="15" spans="1:10">
      <c r="A15" s="77" t="s">
        <v>4</v>
      </c>
      <c r="B15" s="78"/>
      <c r="C15" s="52">
        <f>'список учащихся с рез.'!P11</f>
        <v>0</v>
      </c>
      <c r="D15" s="1" t="e">
        <f>C15*100/C11</f>
        <v>#DIV/0!</v>
      </c>
    </row>
    <row r="16" spans="1:10">
      <c r="A16" s="77" t="s">
        <v>3</v>
      </c>
      <c r="B16" s="78"/>
      <c r="C16" s="52">
        <f>'список учащихся с рез.'!P12</f>
        <v>0</v>
      </c>
      <c r="D16" s="1" t="e">
        <f>C16*100/C11</f>
        <v>#DIV/0!</v>
      </c>
    </row>
    <row r="17" spans="1:4">
      <c r="A17" s="77" t="s">
        <v>2</v>
      </c>
      <c r="B17" s="78"/>
      <c r="C17" s="52">
        <f>'список учащихся с рез.'!P13</f>
        <v>0</v>
      </c>
      <c r="D17" s="1" t="e">
        <f>C17*100/C11</f>
        <v>#DIV/0!</v>
      </c>
    </row>
    <row r="18" spans="1:4">
      <c r="C18" s="60"/>
      <c r="D18" s="60"/>
    </row>
    <row r="19" spans="1:4">
      <c r="A19" s="77" t="s">
        <v>1</v>
      </c>
      <c r="B19" s="78"/>
      <c r="C19" s="1" t="e">
        <f>(C14+C15)*100/C11</f>
        <v>#DIV/0!</v>
      </c>
      <c r="D19" s="60"/>
    </row>
    <row r="20" spans="1:4">
      <c r="A20" s="77" t="s">
        <v>0</v>
      </c>
      <c r="B20" s="78"/>
      <c r="C20" s="1" t="e">
        <f>(C14+C15+C16)*100/C11</f>
        <v>#DIV/0!</v>
      </c>
      <c r="D20" s="60"/>
    </row>
    <row r="22" spans="1:4">
      <c r="B22" s="8" t="s">
        <v>14</v>
      </c>
      <c r="C22" s="8"/>
    </row>
    <row r="23" spans="1:4" ht="56.25">
      <c r="A23" s="9" t="s">
        <v>15</v>
      </c>
      <c r="B23" s="9" t="s">
        <v>16</v>
      </c>
      <c r="C23" s="10" t="s">
        <v>17</v>
      </c>
      <c r="D23" s="10" t="s">
        <v>18</v>
      </c>
    </row>
    <row r="24" spans="1:4">
      <c r="A24" s="6">
        <v>1</v>
      </c>
      <c r="B24" s="11">
        <f>'список учащихся с рез.'!C10</f>
        <v>0</v>
      </c>
      <c r="C24" s="52">
        <f>'список учащихся с рез.'!X10</f>
        <v>0</v>
      </c>
      <c r="D24" s="38" t="e">
        <f>C24*100/'список учащихся с рез.'!P14</f>
        <v>#DIV/0!</v>
      </c>
    </row>
    <row r="25" spans="1:4">
      <c r="A25" s="6">
        <v>2</v>
      </c>
      <c r="B25" s="11">
        <f>'список учащихся с рез.'!D10</f>
        <v>0</v>
      </c>
      <c r="C25" s="52">
        <f>'список учащихся с рез.'!X11</f>
        <v>0</v>
      </c>
      <c r="D25" s="63" t="e">
        <f>C25*100/'список учащихся с рез.'!P14</f>
        <v>#DIV/0!</v>
      </c>
    </row>
    <row r="26" spans="1:4">
      <c r="A26" s="6">
        <v>3</v>
      </c>
      <c r="B26" s="11">
        <f>'список учащихся с рез.'!E10</f>
        <v>0</v>
      </c>
      <c r="C26" s="52">
        <f>'список учащихся с рез.'!X12</f>
        <v>0</v>
      </c>
      <c r="D26" s="63" t="e">
        <f>C26*100/'список учащихся с рез.'!P14</f>
        <v>#DIV/0!</v>
      </c>
    </row>
    <row r="27" spans="1:4">
      <c r="A27" s="6">
        <v>4</v>
      </c>
      <c r="B27" s="11">
        <f>'список учащихся с рез.'!F10</f>
        <v>0</v>
      </c>
      <c r="C27" s="52">
        <f>'список учащихся с рез.'!X13</f>
        <v>0</v>
      </c>
      <c r="D27" s="63" t="e">
        <f>C27*100/'список учащихся с рез.'!P14</f>
        <v>#DIV/0!</v>
      </c>
    </row>
    <row r="28" spans="1:4">
      <c r="A28" s="6">
        <v>5</v>
      </c>
      <c r="B28" s="11">
        <f>'список учащихся с рез.'!G10</f>
        <v>0</v>
      </c>
      <c r="C28" s="52">
        <f>'список учащихся с рез.'!X14</f>
        <v>0</v>
      </c>
      <c r="D28" s="63" t="e">
        <f>C28*100/'список учащихся с рез.'!P14</f>
        <v>#DIV/0!</v>
      </c>
    </row>
    <row r="29" spans="1:4">
      <c r="A29" s="6">
        <v>6</v>
      </c>
      <c r="B29" s="11">
        <f>'список учащихся с рез.'!H10</f>
        <v>0</v>
      </c>
      <c r="C29" s="52">
        <f>'список учащихся с рез.'!X15</f>
        <v>0</v>
      </c>
      <c r="D29" s="63" t="e">
        <f>C29*100/'список учащихся с рез.'!P14</f>
        <v>#DIV/0!</v>
      </c>
    </row>
    <row r="30" spans="1:4">
      <c r="A30" s="6">
        <v>7</v>
      </c>
      <c r="B30" s="11">
        <f>'список учащихся с рез.'!I10</f>
        <v>0</v>
      </c>
      <c r="C30" s="52">
        <f>'список учащихся с рез.'!X16</f>
        <v>0</v>
      </c>
      <c r="D30" s="63" t="e">
        <f>C30*100/'список учащихся с рез.'!P14</f>
        <v>#DIV/0!</v>
      </c>
    </row>
    <row r="31" spans="1:4">
      <c r="A31" s="6">
        <v>8</v>
      </c>
      <c r="B31" s="11">
        <f>'список учащихся с рез.'!J10</f>
        <v>0</v>
      </c>
      <c r="C31" s="52">
        <f>'список учащихся с рез.'!X17</f>
        <v>0</v>
      </c>
      <c r="D31" s="63" t="e">
        <f>C31*100/'список учащихся с рез.'!P14</f>
        <v>#DIV/0!</v>
      </c>
    </row>
    <row r="32" spans="1:4">
      <c r="A32" s="6">
        <v>9</v>
      </c>
      <c r="B32" s="11">
        <f>'список учащихся с рез.'!K10</f>
        <v>0</v>
      </c>
      <c r="C32" s="52">
        <f>'список учащихся с рез.'!X18</f>
        <v>0</v>
      </c>
      <c r="D32" s="63" t="e">
        <f>C32*100/'список учащихся с рез.'!P14</f>
        <v>#DIV/0!</v>
      </c>
    </row>
    <row r="33" spans="1:4">
      <c r="A33" s="6">
        <v>10</v>
      </c>
      <c r="B33" s="11">
        <f>'список учащихся с рез.'!L10</f>
        <v>0</v>
      </c>
      <c r="C33" s="52">
        <f>'список учащихся с рез.'!X19</f>
        <v>0</v>
      </c>
      <c r="D33" s="63" t="e">
        <f>C33*100/'список учащихся с рез.'!P14</f>
        <v>#DIV/0!</v>
      </c>
    </row>
    <row r="37" spans="1:4">
      <c r="A37" s="47"/>
    </row>
    <row r="38" spans="1:4">
      <c r="A38" s="47"/>
    </row>
    <row r="39" spans="1:4">
      <c r="A39" s="47"/>
    </row>
    <row r="40" spans="1:4">
      <c r="A40" s="47"/>
    </row>
    <row r="56" spans="1:4">
      <c r="A56" s="56" t="s">
        <v>49</v>
      </c>
    </row>
    <row r="57" spans="1:4">
      <c r="A57" s="75">
        <f>'список учащихся с рез.'!A47</f>
        <v>0</v>
      </c>
      <c r="B57" s="75"/>
      <c r="C57" s="75"/>
      <c r="D57" s="75"/>
    </row>
    <row r="58" spans="1:4">
      <c r="A58" s="75"/>
      <c r="B58" s="75"/>
      <c r="C58" s="75"/>
      <c r="D58" s="75"/>
    </row>
    <row r="59" spans="1:4">
      <c r="A59" s="75"/>
      <c r="B59" s="75"/>
      <c r="C59" s="75"/>
      <c r="D59" s="75"/>
    </row>
    <row r="60" spans="1:4">
      <c r="A60" s="75"/>
      <c r="B60" s="75"/>
      <c r="C60" s="75"/>
      <c r="D60" s="75"/>
    </row>
    <row r="61" spans="1:4">
      <c r="A61" s="75"/>
      <c r="B61" s="75"/>
      <c r="C61" s="75"/>
      <c r="D61" s="75"/>
    </row>
    <row r="62" spans="1:4">
      <c r="A62" s="75"/>
      <c r="B62" s="75"/>
      <c r="C62" s="75"/>
      <c r="D62" s="75"/>
    </row>
    <row r="63" spans="1:4">
      <c r="A63" s="75"/>
      <c r="B63" s="75"/>
      <c r="C63" s="75"/>
      <c r="D63" s="75"/>
    </row>
    <row r="64" spans="1:4">
      <c r="A64" s="75"/>
      <c r="B64" s="75"/>
      <c r="C64" s="75"/>
      <c r="D64" s="75"/>
    </row>
    <row r="65" spans="1:4">
      <c r="A65" s="75"/>
      <c r="B65" s="75"/>
      <c r="C65" s="75"/>
      <c r="D65" s="75"/>
    </row>
    <row r="66" spans="1:4">
      <c r="A66" s="57" t="s">
        <v>51</v>
      </c>
    </row>
    <row r="67" spans="1:4">
      <c r="A67" s="74">
        <f>'список учащихся с рез.'!A55</f>
        <v>0</v>
      </c>
      <c r="B67" s="74"/>
      <c r="C67" s="74"/>
      <c r="D67" s="74"/>
    </row>
    <row r="68" spans="1:4">
      <c r="A68" s="74"/>
      <c r="B68" s="74"/>
      <c r="C68" s="74"/>
      <c r="D68" s="74"/>
    </row>
    <row r="69" spans="1:4">
      <c r="A69" s="74"/>
      <c r="B69" s="74"/>
      <c r="C69" s="74"/>
      <c r="D69" s="74"/>
    </row>
    <row r="70" spans="1:4">
      <c r="A70" s="74"/>
      <c r="B70" s="74"/>
      <c r="C70" s="74"/>
      <c r="D70" s="74"/>
    </row>
    <row r="71" spans="1:4">
      <c r="A71" s="74"/>
      <c r="B71" s="74"/>
      <c r="C71" s="74"/>
      <c r="D71" s="74"/>
    </row>
    <row r="72" spans="1:4">
      <c r="A72" s="74"/>
      <c r="B72" s="74"/>
      <c r="C72" s="74"/>
      <c r="D72" s="74"/>
    </row>
    <row r="73" spans="1:4">
      <c r="A73" s="74"/>
      <c r="B73" s="74"/>
      <c r="C73" s="74"/>
      <c r="D73" s="74"/>
    </row>
    <row r="74" spans="1:4">
      <c r="A74" s="74"/>
      <c r="B74" s="74"/>
      <c r="C74" s="74"/>
      <c r="D74" s="74"/>
    </row>
    <row r="75" spans="1:4">
      <c r="A75" s="74"/>
      <c r="B75" s="74"/>
      <c r="C75" s="74"/>
      <c r="D75" s="74"/>
    </row>
    <row r="76" spans="1:4">
      <c r="A76" s="56" t="s">
        <v>50</v>
      </c>
    </row>
    <row r="77" spans="1:4">
      <c r="A77" s="74">
        <f>'список учащихся с рез.'!A62</f>
        <v>0</v>
      </c>
      <c r="B77" s="74"/>
      <c r="C77" s="74"/>
      <c r="D77" s="74"/>
    </row>
    <row r="78" spans="1:4">
      <c r="A78" s="74"/>
      <c r="B78" s="74"/>
      <c r="C78" s="74"/>
      <c r="D78" s="74"/>
    </row>
    <row r="79" spans="1:4">
      <c r="A79" s="74"/>
      <c r="B79" s="74"/>
      <c r="C79" s="74"/>
      <c r="D79" s="74"/>
    </row>
    <row r="80" spans="1:4">
      <c r="A80" s="74"/>
      <c r="B80" s="74"/>
      <c r="C80" s="74"/>
      <c r="D80" s="74"/>
    </row>
    <row r="81" spans="1:4">
      <c r="A81" s="74"/>
      <c r="B81" s="74"/>
      <c r="C81" s="74"/>
      <c r="D81" s="74"/>
    </row>
    <row r="82" spans="1:4">
      <c r="A82" s="74"/>
      <c r="B82" s="74"/>
      <c r="C82" s="74"/>
      <c r="D82" s="74"/>
    </row>
    <row r="83" spans="1:4">
      <c r="A83" s="74"/>
      <c r="B83" s="74"/>
      <c r="C83" s="74"/>
      <c r="D83" s="74"/>
    </row>
    <row r="84" spans="1:4">
      <c r="A84" s="74"/>
      <c r="B84" s="74"/>
      <c r="C84" s="74"/>
      <c r="D84" s="74"/>
    </row>
  </sheetData>
  <sheetProtection password="C71F" sheet="1" objects="1" scenarios="1" autoFilter="0"/>
  <mergeCells count="14">
    <mergeCell ref="A67:D75"/>
    <mergeCell ref="A77:D84"/>
    <mergeCell ref="A57:D65"/>
    <mergeCell ref="A1:D1"/>
    <mergeCell ref="A19:B19"/>
    <mergeCell ref="A20:B20"/>
    <mergeCell ref="A8:B8"/>
    <mergeCell ref="A9:B9"/>
    <mergeCell ref="A10:B10"/>
    <mergeCell ref="A11:B11"/>
    <mergeCell ref="A14:B14"/>
    <mergeCell ref="A15:B15"/>
    <mergeCell ref="A16:B16"/>
    <mergeCell ref="A17:B17"/>
  </mergeCells>
  <pageMargins left="0.19685039370078741" right="0.19685039370078741" top="0.19685039370078741" bottom="0.19685039370078741" header="0.31496062992125984" footer="0.31496062992125984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9"/>
  <sheetViews>
    <sheetView zoomScale="75" zoomScaleNormal="75" workbookViewId="0">
      <selection activeCell="G34" sqref="G34"/>
    </sheetView>
  </sheetViews>
  <sheetFormatPr defaultRowHeight="15"/>
  <cols>
    <col min="1" max="1" width="7.42578125" style="14" customWidth="1"/>
    <col min="2" max="2" width="22.28515625" style="14" customWidth="1"/>
    <col min="3" max="3" width="9.140625" style="14" customWidth="1"/>
    <col min="4" max="14" width="9.140625" style="14"/>
    <col min="15" max="15" width="8.7109375" style="14" customWidth="1"/>
    <col min="16" max="16" width="10.5703125" style="14" customWidth="1"/>
    <col min="17" max="17" width="10.140625" style="14" customWidth="1"/>
    <col min="18" max="18" width="8" style="14" customWidth="1"/>
    <col min="19" max="20" width="9.140625" style="14"/>
    <col min="21" max="21" width="2.28515625" style="14" customWidth="1"/>
    <col min="22" max="22" width="6" style="14" customWidth="1"/>
    <col min="23" max="23" width="59.28515625" style="14" customWidth="1"/>
    <col min="24" max="24" width="11" style="14" customWidth="1"/>
    <col min="25" max="16384" width="9.140625" style="14"/>
  </cols>
  <sheetData>
    <row r="1" spans="1:28" ht="21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 t="s">
        <v>45</v>
      </c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8" ht="18.75">
      <c r="A2" s="101" t="s">
        <v>35</v>
      </c>
      <c r="B2" s="101"/>
      <c r="C2" s="5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03" t="s">
        <v>35</v>
      </c>
      <c r="P2" s="103"/>
      <c r="Q2" s="50">
        <f>C2</f>
        <v>0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8.75">
      <c r="A3" s="101" t="s">
        <v>34</v>
      </c>
      <c r="B3" s="101"/>
      <c r="C3" s="18"/>
      <c r="D3" s="17"/>
      <c r="E3" s="17"/>
      <c r="F3" s="17"/>
      <c r="G3" s="17"/>
      <c r="H3" s="17"/>
      <c r="I3" s="16"/>
      <c r="J3" s="16"/>
      <c r="K3" s="16"/>
      <c r="L3" s="16"/>
      <c r="M3" s="45"/>
      <c r="N3" s="45"/>
      <c r="O3" s="104" t="s">
        <v>34</v>
      </c>
      <c r="P3" s="104"/>
      <c r="Q3" s="64">
        <f t="shared" ref="Q3:Q7" si="0">C3</f>
        <v>0</v>
      </c>
      <c r="R3" s="17"/>
      <c r="S3" s="17"/>
      <c r="T3" s="17"/>
      <c r="U3" s="17"/>
      <c r="V3" s="17"/>
      <c r="W3" s="16"/>
      <c r="X3" s="16"/>
      <c r="Y3" s="16"/>
      <c r="Z3" s="16"/>
      <c r="AA3" s="45"/>
      <c r="AB3" s="45"/>
    </row>
    <row r="4" spans="1:28" ht="18.75">
      <c r="A4" s="102" t="s">
        <v>52</v>
      </c>
      <c r="B4" s="102"/>
      <c r="C4" s="18"/>
      <c r="D4" s="17"/>
      <c r="E4" s="17"/>
      <c r="F4" s="17"/>
      <c r="G4" s="17"/>
      <c r="H4" s="17"/>
      <c r="I4" s="17"/>
      <c r="J4" s="17"/>
      <c r="K4" s="17"/>
      <c r="L4" s="17"/>
      <c r="M4" s="45"/>
      <c r="N4" s="45"/>
      <c r="O4" s="105" t="s">
        <v>56</v>
      </c>
      <c r="P4" s="105"/>
      <c r="Q4" s="64">
        <f t="shared" si="0"/>
        <v>0</v>
      </c>
      <c r="R4" s="17"/>
      <c r="S4" s="17"/>
      <c r="T4" s="17"/>
      <c r="U4" s="17"/>
      <c r="V4" s="17"/>
      <c r="W4" s="17"/>
      <c r="X4" s="17"/>
      <c r="Y4" s="17"/>
      <c r="Z4" s="17"/>
      <c r="AA4" s="45"/>
      <c r="AB4" s="45"/>
    </row>
    <row r="5" spans="1:28" ht="18.75">
      <c r="A5" s="101" t="s">
        <v>36</v>
      </c>
      <c r="B5" s="101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04" t="s">
        <v>36</v>
      </c>
      <c r="P5" s="104"/>
      <c r="Q5" s="64">
        <f t="shared" si="0"/>
        <v>0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8.75">
      <c r="A6" s="101" t="s">
        <v>37</v>
      </c>
      <c r="B6" s="101"/>
      <c r="C6" s="16"/>
      <c r="D6" s="16"/>
      <c r="E6" s="16"/>
      <c r="F6" s="19" t="s">
        <v>47</v>
      </c>
      <c r="G6" s="55"/>
      <c r="H6" s="55"/>
      <c r="I6" s="55"/>
      <c r="J6" s="55"/>
      <c r="K6" s="55"/>
      <c r="L6" s="55"/>
      <c r="M6" s="55"/>
      <c r="N6" s="55"/>
      <c r="O6" s="104" t="s">
        <v>37</v>
      </c>
      <c r="P6" s="104"/>
      <c r="Q6" s="64">
        <f t="shared" si="0"/>
        <v>0</v>
      </c>
      <c r="R6" s="16"/>
      <c r="S6" s="16"/>
      <c r="T6" s="19" t="s">
        <v>47</v>
      </c>
      <c r="U6" s="109">
        <f>G6</f>
        <v>0</v>
      </c>
      <c r="V6" s="109"/>
      <c r="W6" s="109"/>
      <c r="X6" s="109"/>
      <c r="Y6" s="109"/>
      <c r="Z6" s="109"/>
      <c r="AA6" s="109"/>
      <c r="AB6" s="109"/>
    </row>
    <row r="7" spans="1:28" ht="18.75">
      <c r="A7" s="113" t="s">
        <v>55</v>
      </c>
      <c r="B7" s="113"/>
      <c r="C7" s="16"/>
      <c r="D7" s="16"/>
      <c r="E7" s="16"/>
      <c r="F7" s="19"/>
      <c r="G7" s="20"/>
      <c r="H7" s="17"/>
      <c r="I7" s="17"/>
      <c r="J7" s="17"/>
      <c r="K7" s="17"/>
      <c r="L7" s="17"/>
      <c r="M7" s="17"/>
      <c r="N7" s="17"/>
      <c r="O7" s="106" t="s">
        <v>55</v>
      </c>
      <c r="P7" s="106"/>
      <c r="Q7" s="65">
        <f t="shared" si="0"/>
        <v>0</v>
      </c>
    </row>
    <row r="8" spans="1:28" ht="15" customHeight="1">
      <c r="A8" s="98" t="s">
        <v>38</v>
      </c>
      <c r="B8" s="98" t="s">
        <v>54</v>
      </c>
      <c r="C8" s="110" t="s">
        <v>48</v>
      </c>
      <c r="D8" s="111"/>
      <c r="E8" s="111"/>
      <c r="F8" s="111"/>
      <c r="G8" s="111"/>
      <c r="H8" s="111"/>
      <c r="I8" s="111"/>
      <c r="J8" s="111"/>
      <c r="K8" s="111"/>
      <c r="L8" s="112"/>
      <c r="M8" s="26"/>
      <c r="N8" s="26"/>
      <c r="O8" s="92">
        <v>1</v>
      </c>
      <c r="P8" s="93"/>
      <c r="Q8" s="94"/>
      <c r="R8" s="92">
        <v>2</v>
      </c>
      <c r="S8" s="93"/>
      <c r="T8" s="94"/>
      <c r="V8" s="86" t="s">
        <v>15</v>
      </c>
      <c r="W8" s="86" t="s">
        <v>44</v>
      </c>
      <c r="X8" s="88" t="s">
        <v>46</v>
      </c>
      <c r="Y8" s="90" t="s">
        <v>18</v>
      </c>
    </row>
    <row r="9" spans="1:28" ht="15" customHeight="1">
      <c r="A9" s="99"/>
      <c r="B9" s="99"/>
      <c r="C9" s="40">
        <v>1</v>
      </c>
      <c r="D9" s="40">
        <v>2</v>
      </c>
      <c r="E9" s="40">
        <v>3</v>
      </c>
      <c r="F9" s="40">
        <v>4</v>
      </c>
      <c r="G9" s="40">
        <v>5</v>
      </c>
      <c r="H9" s="40">
        <v>6</v>
      </c>
      <c r="I9" s="40">
        <v>7</v>
      </c>
      <c r="J9" s="40">
        <v>8</v>
      </c>
      <c r="K9" s="40">
        <v>9</v>
      </c>
      <c r="L9" s="40">
        <v>10</v>
      </c>
      <c r="M9" s="115" t="s">
        <v>41</v>
      </c>
      <c r="N9" s="116"/>
      <c r="O9" s="95"/>
      <c r="P9" s="96"/>
      <c r="Q9" s="97"/>
      <c r="R9" s="95"/>
      <c r="S9" s="96"/>
      <c r="T9" s="97"/>
      <c r="V9" s="87"/>
      <c r="W9" s="87"/>
      <c r="X9" s="89"/>
      <c r="Y9" s="91"/>
    </row>
    <row r="10" spans="1:28" ht="30" customHeight="1">
      <c r="A10" s="100"/>
      <c r="B10" s="10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>
        <v>1</v>
      </c>
      <c r="N10" s="21">
        <v>2</v>
      </c>
      <c r="O10" s="33" t="s">
        <v>28</v>
      </c>
      <c r="P10" s="34">
        <f>COUNTIF(M11:M42,"5")</f>
        <v>0</v>
      </c>
      <c r="Q10" s="35" t="e">
        <f>P10/P14*100</f>
        <v>#DIV/0!</v>
      </c>
      <c r="R10" s="33" t="s">
        <v>28</v>
      </c>
      <c r="S10" s="34">
        <f>COUNTIF(N11:N42,"5")</f>
        <v>0</v>
      </c>
      <c r="T10" s="35" t="e">
        <f>S10/S14*100</f>
        <v>#DIV/0!</v>
      </c>
      <c r="V10" s="25">
        <v>1</v>
      </c>
      <c r="W10" s="44">
        <f>C10</f>
        <v>0</v>
      </c>
      <c r="X10" s="34">
        <f>COUNTIF(C11:C42,"1")</f>
        <v>0</v>
      </c>
      <c r="Y10" s="38" t="e">
        <f>X10*100/P14</f>
        <v>#DIV/0!</v>
      </c>
    </row>
    <row r="11" spans="1:28">
      <c r="A11" s="22">
        <v>1</v>
      </c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4"/>
      <c r="N11" s="22"/>
      <c r="O11" s="36" t="s">
        <v>29</v>
      </c>
      <c r="P11" s="34">
        <f>COUNTIF(M11:M42,"4")</f>
        <v>0</v>
      </c>
      <c r="Q11" s="35" t="e">
        <f>P11/P14*100</f>
        <v>#DIV/0!</v>
      </c>
      <c r="R11" s="36" t="s">
        <v>29</v>
      </c>
      <c r="S11" s="34">
        <f>COUNTIF(N11:N42,"4")</f>
        <v>0</v>
      </c>
      <c r="T11" s="35" t="e">
        <f>S11/S14*100</f>
        <v>#DIV/0!</v>
      </c>
      <c r="V11" s="25">
        <v>2</v>
      </c>
      <c r="W11" s="44">
        <f>D10</f>
        <v>0</v>
      </c>
      <c r="X11" s="34">
        <f>COUNTIF(D11:D42,"1")</f>
        <v>0</v>
      </c>
      <c r="Y11" s="63" t="e">
        <f>X11*100/P14</f>
        <v>#DIV/0!</v>
      </c>
    </row>
    <row r="12" spans="1:28">
      <c r="A12" s="22">
        <v>2</v>
      </c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3" t="s">
        <v>30</v>
      </c>
      <c r="P12" s="34">
        <f>COUNTIF(M11:M42,"3")</f>
        <v>0</v>
      </c>
      <c r="Q12" s="35" t="e">
        <f>P12/P14*100</f>
        <v>#DIV/0!</v>
      </c>
      <c r="R12" s="33" t="s">
        <v>30</v>
      </c>
      <c r="S12" s="34">
        <f>COUNTIF(N11:N42,"3")</f>
        <v>0</v>
      </c>
      <c r="T12" s="35" t="e">
        <f>S12/S14*100</f>
        <v>#DIV/0!</v>
      </c>
      <c r="V12" s="25">
        <v>3</v>
      </c>
      <c r="W12" s="44">
        <f>E10</f>
        <v>0</v>
      </c>
      <c r="X12" s="34">
        <f>COUNTIF(E11:E42,"1")</f>
        <v>0</v>
      </c>
      <c r="Y12" s="63" t="e">
        <f>X12*100/P14</f>
        <v>#DIV/0!</v>
      </c>
    </row>
    <row r="13" spans="1:28">
      <c r="A13" s="22">
        <v>3</v>
      </c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6" t="s">
        <v>31</v>
      </c>
      <c r="P13" s="34">
        <f>COUNTIF(M11:M42,"2")</f>
        <v>0</v>
      </c>
      <c r="Q13" s="35" t="e">
        <f>P13/P14*100</f>
        <v>#DIV/0!</v>
      </c>
      <c r="R13" s="36" t="s">
        <v>31</v>
      </c>
      <c r="S13" s="34">
        <f>COUNTIF(N11:N42,"2")</f>
        <v>0</v>
      </c>
      <c r="T13" s="35" t="e">
        <f>S13/S14*100</f>
        <v>#DIV/0!</v>
      </c>
      <c r="V13" s="25">
        <v>4</v>
      </c>
      <c r="W13" s="44">
        <f>F10</f>
        <v>0</v>
      </c>
      <c r="X13" s="34">
        <f>COUNTIF(F11:F42,"1")</f>
        <v>0</v>
      </c>
      <c r="Y13" s="63" t="e">
        <f>X13*100/P14</f>
        <v>#DIV/0!</v>
      </c>
    </row>
    <row r="14" spans="1:28">
      <c r="A14" s="22">
        <v>4</v>
      </c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7" t="s">
        <v>39</v>
      </c>
      <c r="P14" s="38">
        <f>SUM(P10:P13)</f>
        <v>0</v>
      </c>
      <c r="Q14" s="39" t="e">
        <f>SUM(Q10:Q13)</f>
        <v>#DIV/0!</v>
      </c>
      <c r="R14" s="37" t="s">
        <v>39</v>
      </c>
      <c r="S14" s="38">
        <f>SUM(S10:S13)</f>
        <v>0</v>
      </c>
      <c r="T14" s="39" t="e">
        <f>SUM(T10:T13)</f>
        <v>#DIV/0!</v>
      </c>
      <c r="V14" s="25">
        <v>5</v>
      </c>
      <c r="W14" s="44">
        <f>G10</f>
        <v>0</v>
      </c>
      <c r="X14" s="34">
        <f>COUNTIF(G11:G42,"1")</f>
        <v>0</v>
      </c>
      <c r="Y14" s="63" t="e">
        <f>X14*100/P14</f>
        <v>#DIV/0!</v>
      </c>
    </row>
    <row r="15" spans="1:28">
      <c r="A15" s="22">
        <v>5</v>
      </c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33" t="s">
        <v>42</v>
      </c>
      <c r="P15" s="82" t="e">
        <f>P10+P11+P12*100/P14</f>
        <v>#DIV/0!</v>
      </c>
      <c r="Q15" s="83"/>
      <c r="R15" s="33" t="s">
        <v>42</v>
      </c>
      <c r="S15" s="84" t="e">
        <f>S10+S11+S12*100/S14</f>
        <v>#DIV/0!</v>
      </c>
      <c r="T15" s="85"/>
      <c r="V15" s="25">
        <v>6</v>
      </c>
      <c r="W15" s="44">
        <f>H10</f>
        <v>0</v>
      </c>
      <c r="X15" s="34">
        <f>COUNTIF(H11:H42,"1")</f>
        <v>0</v>
      </c>
      <c r="Y15" s="63" t="e">
        <f>X15*100/P14</f>
        <v>#DIV/0!</v>
      </c>
    </row>
    <row r="16" spans="1:28">
      <c r="A16" s="22">
        <v>6</v>
      </c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36" t="s">
        <v>43</v>
      </c>
      <c r="P16" s="84" t="e">
        <f>P10+P11*100/P14</f>
        <v>#DIV/0!</v>
      </c>
      <c r="Q16" s="85"/>
      <c r="R16" s="36" t="s">
        <v>43</v>
      </c>
      <c r="S16" s="84" t="e">
        <f>S10+S11*100/S14</f>
        <v>#DIV/0!</v>
      </c>
      <c r="T16" s="85"/>
      <c r="V16" s="25">
        <v>7</v>
      </c>
      <c r="W16" s="44">
        <f>I10</f>
        <v>0</v>
      </c>
      <c r="X16" s="34">
        <f>COUNTIF(I11:I42,"1")</f>
        <v>0</v>
      </c>
      <c r="Y16" s="63" t="e">
        <f>X16*100/P14</f>
        <v>#DIV/0!</v>
      </c>
    </row>
    <row r="17" spans="1:25">
      <c r="A17" s="22">
        <v>7</v>
      </c>
      <c r="B17" s="2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7"/>
      <c r="P17" s="28"/>
      <c r="Q17" s="28"/>
      <c r="R17" s="27"/>
      <c r="S17" s="28"/>
      <c r="T17" s="28"/>
      <c r="V17" s="25">
        <v>8</v>
      </c>
      <c r="W17" s="44">
        <f>J10</f>
        <v>0</v>
      </c>
      <c r="X17" s="34">
        <f>COUNTIF(J11:J42,"1")</f>
        <v>0</v>
      </c>
      <c r="Y17" s="63" t="e">
        <f>X17*100/P14</f>
        <v>#DIV/0!</v>
      </c>
    </row>
    <row r="18" spans="1:25">
      <c r="A18" s="22">
        <v>8</v>
      </c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7"/>
      <c r="P18" s="28"/>
      <c r="Q18" s="28"/>
      <c r="R18" s="27"/>
      <c r="S18" s="28"/>
      <c r="T18" s="28"/>
      <c r="V18" s="25">
        <v>9</v>
      </c>
      <c r="W18" s="44">
        <f>K10</f>
        <v>0</v>
      </c>
      <c r="X18" s="34">
        <f>COUNTIF(K11:K42,"1")</f>
        <v>0</v>
      </c>
      <c r="Y18" s="63" t="e">
        <f>X18*100/P14</f>
        <v>#DIV/0!</v>
      </c>
    </row>
    <row r="19" spans="1:25">
      <c r="A19" s="22">
        <v>9</v>
      </c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4"/>
      <c r="N19" s="22"/>
      <c r="V19" s="25">
        <v>10</v>
      </c>
      <c r="W19" s="44">
        <f>L10</f>
        <v>0</v>
      </c>
      <c r="X19" s="34">
        <f>COUNTIF(L11:L42,"1")</f>
        <v>0</v>
      </c>
      <c r="Y19" s="63" t="e">
        <f>X19*100/P14</f>
        <v>#DIV/0!</v>
      </c>
    </row>
    <row r="20" spans="1:25">
      <c r="A20" s="22">
        <v>10</v>
      </c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25">
      <c r="A21" s="22">
        <v>11</v>
      </c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25">
      <c r="A22" s="22">
        <v>12</v>
      </c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25">
      <c r="A23" s="22">
        <v>13</v>
      </c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5">
      <c r="A24" s="22">
        <v>14</v>
      </c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25">
      <c r="A25" s="22">
        <v>15</v>
      </c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25">
      <c r="A26" s="22">
        <v>16</v>
      </c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25">
      <c r="A27" s="22">
        <v>17</v>
      </c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4"/>
      <c r="N27" s="22"/>
    </row>
    <row r="28" spans="1:25">
      <c r="A28" s="22">
        <v>18</v>
      </c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25">
      <c r="A29" s="22">
        <v>19</v>
      </c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30"/>
      <c r="P29" s="31"/>
    </row>
    <row r="30" spans="1:25">
      <c r="A30" s="22">
        <v>20</v>
      </c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2"/>
    </row>
    <row r="31" spans="1:25">
      <c r="A31" s="22">
        <v>21</v>
      </c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25">
      <c r="A32" s="22">
        <v>22</v>
      </c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>
      <c r="A33" s="22">
        <v>23</v>
      </c>
      <c r="B33" s="29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>
      <c r="A34" s="22">
        <v>24</v>
      </c>
      <c r="B34" s="2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>
      <c r="A35" s="22">
        <v>25</v>
      </c>
      <c r="B35" s="29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>
      <c r="A36" s="22">
        <v>26</v>
      </c>
      <c r="B36" s="26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>
      <c r="A37" s="22">
        <v>27</v>
      </c>
      <c r="B37" s="2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>
      <c r="A38" s="22">
        <v>28</v>
      </c>
      <c r="B38" s="2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>
      <c r="A39" s="22">
        <v>29</v>
      </c>
      <c r="B39" s="26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>
      <c r="A40" s="22">
        <v>30</v>
      </c>
      <c r="B40" s="2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>
      <c r="A41" s="22">
        <v>31</v>
      </c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>
      <c r="A42" s="22">
        <v>32</v>
      </c>
      <c r="B42" s="26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>
      <c r="A43" s="24"/>
      <c r="B43" s="32" t="s">
        <v>40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</row>
    <row r="44" spans="1:14">
      <c r="A44" s="24"/>
      <c r="B44" s="3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4">
      <c r="A45" s="24"/>
      <c r="B45" s="3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4" ht="18.75">
      <c r="A46" s="46" t="s">
        <v>49</v>
      </c>
      <c r="B46" s="3"/>
      <c r="C46" s="3"/>
      <c r="D46" s="3"/>
    </row>
    <row r="47" spans="1:14" ht="18.7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1:14" ht="18.7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</row>
    <row r="49" spans="1:14" ht="18.7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1:14" ht="18.7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</row>
    <row r="51" spans="1:14" ht="18.7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1:14" ht="18.7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1:14" ht="18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14" ht="18.75">
      <c r="A54" s="46" t="s">
        <v>51</v>
      </c>
      <c r="B54" s="3"/>
      <c r="C54" s="3"/>
      <c r="D54" s="3"/>
    </row>
    <row r="55" spans="1:14" ht="18.7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</row>
    <row r="56" spans="1:14" ht="18.7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</row>
    <row r="57" spans="1:14" ht="18.75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</row>
    <row r="58" spans="1:14" ht="18.7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</row>
    <row r="59" spans="1:14" ht="18.7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</row>
    <row r="60" spans="1:14" ht="18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</row>
    <row r="61" spans="1:14" ht="18.75">
      <c r="A61" s="46" t="s">
        <v>50</v>
      </c>
      <c r="B61" s="3"/>
      <c r="C61" s="3"/>
      <c r="D61" s="3"/>
    </row>
    <row r="62" spans="1:14" ht="18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</row>
    <row r="63" spans="1:14" ht="18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</row>
    <row r="64" spans="1:14" ht="18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</row>
    <row r="65" spans="1:14" ht="18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</row>
    <row r="66" spans="1:14" ht="18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</row>
    <row r="67" spans="1:14" ht="18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</row>
    <row r="68" spans="1:14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</row>
    <row r="69" spans="1:14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</row>
  </sheetData>
  <sheetProtection password="C71F" sheet="1" objects="1" scenarios="1"/>
  <mergeCells count="33">
    <mergeCell ref="O7:P7"/>
    <mergeCell ref="A47:N53"/>
    <mergeCell ref="A55:N60"/>
    <mergeCell ref="A62:N69"/>
    <mergeCell ref="U6:AB6"/>
    <mergeCell ref="B8:B10"/>
    <mergeCell ref="C8:L8"/>
    <mergeCell ref="A7:B7"/>
    <mergeCell ref="C43:N43"/>
    <mergeCell ref="M9:N9"/>
    <mergeCell ref="A5:B5"/>
    <mergeCell ref="A6:B6"/>
    <mergeCell ref="O2:P2"/>
    <mergeCell ref="O3:P3"/>
    <mergeCell ref="O4:P4"/>
    <mergeCell ref="O5:P5"/>
    <mergeCell ref="O6:P6"/>
    <mergeCell ref="A1:N1"/>
    <mergeCell ref="O1:Y1"/>
    <mergeCell ref="P15:Q15"/>
    <mergeCell ref="P16:Q16"/>
    <mergeCell ref="S15:T15"/>
    <mergeCell ref="S16:T16"/>
    <mergeCell ref="W8:W9"/>
    <mergeCell ref="X8:X9"/>
    <mergeCell ref="Y8:Y9"/>
    <mergeCell ref="V8:V9"/>
    <mergeCell ref="O8:Q9"/>
    <mergeCell ref="R8:T9"/>
    <mergeCell ref="A8:A10"/>
    <mergeCell ref="A2:B2"/>
    <mergeCell ref="A3:B3"/>
    <mergeCell ref="A4:B4"/>
  </mergeCells>
  <pageMargins left="0.19685039370078741" right="0.19685039370078741" top="0.19685039370078741" bottom="0.19685039370078741" header="0.31496062992125984" footer="0.19685039370078741"/>
  <pageSetup paperSize="9" orientation="landscape" horizontalDpi="180" verticalDpi="18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topLeftCell="A25" workbookViewId="0">
      <selection activeCell="L4" sqref="L4"/>
    </sheetView>
  </sheetViews>
  <sheetFormatPr defaultRowHeight="15"/>
  <cols>
    <col min="1" max="1" width="81.5703125" customWidth="1"/>
    <col min="12" max="12" width="39" customWidth="1"/>
  </cols>
  <sheetData>
    <row r="1" spans="1:12" ht="18.75">
      <c r="A1" s="72" t="s">
        <v>78</v>
      </c>
    </row>
    <row r="2" spans="1:12" ht="18.75">
      <c r="A2" s="72" t="s">
        <v>79</v>
      </c>
    </row>
    <row r="4" spans="1:12" ht="39" customHeight="1">
      <c r="A4" s="117" t="s">
        <v>80</v>
      </c>
      <c r="B4" s="119" t="s">
        <v>81</v>
      </c>
      <c r="C4" s="120"/>
      <c r="D4" s="120"/>
      <c r="E4" s="120"/>
      <c r="F4" s="120"/>
      <c r="G4" s="120"/>
      <c r="H4" s="120"/>
      <c r="I4" s="120"/>
      <c r="J4" s="120"/>
      <c r="K4" s="121"/>
      <c r="L4" s="73" t="s">
        <v>82</v>
      </c>
    </row>
    <row r="5" spans="1:12" s="71" customFormat="1">
      <c r="A5" s="118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.75">
      <c r="A6" s="67" t="s">
        <v>58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.75">
      <c r="A7" s="67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5.75">
      <c r="A8" s="67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5" customHeight="1">
      <c r="A9" s="69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5.75">
      <c r="A10" s="67" t="s">
        <v>62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31.5">
      <c r="A11" s="67" t="s">
        <v>63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31.5">
      <c r="A12" s="67" t="s">
        <v>64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5.75">
      <c r="A13" s="67" t="s">
        <v>65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15.75">
      <c r="A14" s="67" t="s">
        <v>66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ht="15.75">
      <c r="A15" s="67" t="s">
        <v>67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5.75">
      <c r="A16" s="67" t="s">
        <v>68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ht="31.5">
      <c r="A17" s="67" t="s">
        <v>69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31.5">
      <c r="A18" s="67" t="s">
        <v>70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ht="31.5">
      <c r="A19" s="67" t="s">
        <v>71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75">
      <c r="A20" s="67" t="s">
        <v>72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5.75">
      <c r="A21" s="67" t="s">
        <v>73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ht="15.75">
      <c r="A22" s="67" t="s">
        <v>74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31.5">
      <c r="A23" s="67" t="s">
        <v>75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31.5">
      <c r="A24" s="67" t="s">
        <v>76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5.75">
      <c r="A25" s="67" t="s">
        <v>77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</sheetData>
  <mergeCells count="2">
    <mergeCell ref="A4:A5"/>
    <mergeCell ref="B4:K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C19" sqref="C19"/>
    </sheetView>
  </sheetViews>
  <sheetFormatPr defaultRowHeight="15"/>
  <cols>
    <col min="1" max="1" width="11.140625" style="14" customWidth="1"/>
    <col min="2" max="2" width="53.140625" style="14" customWidth="1"/>
    <col min="3" max="3" width="9.140625" style="14"/>
    <col min="4" max="7" width="8" style="14" customWidth="1"/>
    <col min="8" max="9" width="9.140625" style="14"/>
    <col min="10" max="10" width="9.140625" style="14" customWidth="1"/>
    <col min="11" max="16384" width="9.140625" style="14"/>
  </cols>
  <sheetData>
    <row r="1" spans="1:11" ht="18.75">
      <c r="A1" s="124" t="s">
        <v>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>
      <c r="A3" s="125" t="s">
        <v>20</v>
      </c>
      <c r="B3" s="125" t="s">
        <v>21</v>
      </c>
      <c r="C3" s="126" t="s">
        <v>22</v>
      </c>
      <c r="D3" s="122" t="s">
        <v>23</v>
      </c>
      <c r="E3" s="127"/>
      <c r="F3" s="127"/>
      <c r="G3" s="123"/>
      <c r="H3" s="128" t="s">
        <v>24</v>
      </c>
      <c r="I3" s="130" t="s">
        <v>25</v>
      </c>
      <c r="J3" s="128" t="s">
        <v>26</v>
      </c>
      <c r="K3" s="130" t="s">
        <v>27</v>
      </c>
    </row>
    <row r="4" spans="1:11" ht="15.75">
      <c r="A4" s="125"/>
      <c r="B4" s="125"/>
      <c r="C4" s="126"/>
      <c r="D4" s="13" t="s">
        <v>28</v>
      </c>
      <c r="E4" s="13" t="s">
        <v>29</v>
      </c>
      <c r="F4" s="13" t="s">
        <v>30</v>
      </c>
      <c r="G4" s="13" t="s">
        <v>31</v>
      </c>
      <c r="H4" s="129"/>
      <c r="I4" s="131"/>
      <c r="J4" s="129"/>
      <c r="K4" s="131"/>
    </row>
    <row r="5" spans="1:11" ht="15.75">
      <c r="A5" s="13"/>
      <c r="B5" s="15"/>
      <c r="C5" s="41"/>
      <c r="D5" s="41"/>
      <c r="E5" s="41"/>
      <c r="F5" s="41"/>
      <c r="G5" s="41"/>
      <c r="H5" s="42" t="e">
        <f>((D5+E5+F5)*100)/(D5+E5+F5+G5)</f>
        <v>#DIV/0!</v>
      </c>
      <c r="I5" s="42" t="e">
        <f>((D5+E5)*100)/(D5+E5+F5+G5)</f>
        <v>#DIV/0!</v>
      </c>
      <c r="J5" s="42" t="e">
        <f>100-H5</f>
        <v>#DIV/0!</v>
      </c>
      <c r="K5" s="43" t="e">
        <f>(5*D5+4*E5+3*F5+2*G5)/(D5+E5+F5+G5)</f>
        <v>#DIV/0!</v>
      </c>
    </row>
    <row r="6" spans="1:11" ht="15.75">
      <c r="A6" s="13"/>
      <c r="B6" s="15"/>
      <c r="C6" s="41"/>
      <c r="D6" s="41"/>
      <c r="E6" s="41"/>
      <c r="F6" s="41"/>
      <c r="G6" s="41"/>
      <c r="H6" s="42" t="e">
        <f>((D6+E6+F6)*100)/(D6+E6+F6+G6)</f>
        <v>#DIV/0!</v>
      </c>
      <c r="I6" s="42" t="e">
        <f>((D6+E6)*100)/(D6+E6+F6+G6)</f>
        <v>#DIV/0!</v>
      </c>
      <c r="J6" s="42" t="e">
        <f>100-H6</f>
        <v>#DIV/0!</v>
      </c>
      <c r="K6" s="43" t="e">
        <f>(5*D6+4*E6+3*F6+2*G6)/(D6+E6+F6+G6)</f>
        <v>#DIV/0!</v>
      </c>
    </row>
    <row r="7" spans="1:11" ht="15.75">
      <c r="A7" s="13"/>
      <c r="B7" s="15"/>
      <c r="C7" s="41"/>
      <c r="D7" s="41"/>
      <c r="E7" s="41"/>
      <c r="F7" s="41"/>
      <c r="G7" s="41"/>
      <c r="H7" s="42" t="e">
        <f>((D7+E7+F7)*100)/(D7+E7+F7+G7)</f>
        <v>#DIV/0!</v>
      </c>
      <c r="I7" s="42" t="e">
        <f>((D7+E7)*100)/(D7+E7+F7+G7)</f>
        <v>#DIV/0!</v>
      </c>
      <c r="J7" s="42" t="e">
        <f>100-H7</f>
        <v>#DIV/0!</v>
      </c>
      <c r="K7" s="43" t="e">
        <f>(5*D7+4*E7+3*F7+2*G7)/(D7+E7+F7+G7)</f>
        <v>#DIV/0!</v>
      </c>
    </row>
    <row r="8" spans="1:11" ht="15.75">
      <c r="A8" s="13"/>
      <c r="B8" s="15"/>
      <c r="C8" s="41"/>
      <c r="D8" s="41"/>
      <c r="E8" s="41"/>
      <c r="F8" s="41"/>
      <c r="G8" s="41"/>
      <c r="H8" s="42" t="e">
        <f t="shared" ref="H8:H22" si="0">((D8+E8+F8)*100)/(D8+E8+F8+G8)</f>
        <v>#DIV/0!</v>
      </c>
      <c r="I8" s="42" t="e">
        <f t="shared" ref="I8:I22" si="1">((D8+E8)*100)/(D8+E8+F8+G8)</f>
        <v>#DIV/0!</v>
      </c>
      <c r="J8" s="42" t="e">
        <f t="shared" ref="J8:J22" si="2">100-H8</f>
        <v>#DIV/0!</v>
      </c>
      <c r="K8" s="43" t="e">
        <f t="shared" ref="K8:K22" si="3">(5*D8+4*E8+3*F8+2*G8)/(D8+E8+F8+G8)</f>
        <v>#DIV/0!</v>
      </c>
    </row>
    <row r="9" spans="1:11" ht="15.75">
      <c r="A9" s="13"/>
      <c r="B9" s="15"/>
      <c r="C9" s="41"/>
      <c r="D9" s="41"/>
      <c r="E9" s="41"/>
      <c r="F9" s="41"/>
      <c r="G9" s="41"/>
      <c r="H9" s="42" t="e">
        <f t="shared" si="0"/>
        <v>#DIV/0!</v>
      </c>
      <c r="I9" s="42" t="e">
        <f t="shared" si="1"/>
        <v>#DIV/0!</v>
      </c>
      <c r="J9" s="42" t="e">
        <f t="shared" si="2"/>
        <v>#DIV/0!</v>
      </c>
      <c r="K9" s="43" t="e">
        <f t="shared" si="3"/>
        <v>#DIV/0!</v>
      </c>
    </row>
    <row r="10" spans="1:11" ht="15.75">
      <c r="A10" s="13"/>
      <c r="B10" s="15"/>
      <c r="C10" s="41"/>
      <c r="D10" s="41"/>
      <c r="E10" s="41"/>
      <c r="F10" s="41"/>
      <c r="G10" s="41"/>
      <c r="H10" s="42" t="e">
        <f>((D10+E10+F10)*100)/(D10+E10+F10+G10)</f>
        <v>#DIV/0!</v>
      </c>
      <c r="I10" s="42" t="e">
        <f t="shared" si="1"/>
        <v>#DIV/0!</v>
      </c>
      <c r="J10" s="42" t="e">
        <f t="shared" si="2"/>
        <v>#DIV/0!</v>
      </c>
      <c r="K10" s="43" t="e">
        <f t="shared" si="3"/>
        <v>#DIV/0!</v>
      </c>
    </row>
    <row r="11" spans="1:11" ht="15.75">
      <c r="A11" s="13"/>
      <c r="B11" s="15"/>
      <c r="C11" s="41"/>
      <c r="D11" s="41"/>
      <c r="E11" s="41"/>
      <c r="F11" s="41"/>
      <c r="G11" s="41"/>
      <c r="H11" s="42" t="e">
        <f t="shared" si="0"/>
        <v>#DIV/0!</v>
      </c>
      <c r="I11" s="42" t="e">
        <f t="shared" si="1"/>
        <v>#DIV/0!</v>
      </c>
      <c r="J11" s="42" t="e">
        <f t="shared" si="2"/>
        <v>#DIV/0!</v>
      </c>
      <c r="K11" s="43" t="e">
        <f t="shared" si="3"/>
        <v>#DIV/0!</v>
      </c>
    </row>
    <row r="12" spans="1:11" ht="15.75">
      <c r="A12" s="13"/>
      <c r="B12" s="15"/>
      <c r="C12" s="41"/>
      <c r="D12" s="41"/>
      <c r="E12" s="41"/>
      <c r="F12" s="41"/>
      <c r="G12" s="41"/>
      <c r="H12" s="42" t="e">
        <f t="shared" si="0"/>
        <v>#DIV/0!</v>
      </c>
      <c r="I12" s="42" t="e">
        <f t="shared" si="1"/>
        <v>#DIV/0!</v>
      </c>
      <c r="J12" s="42" t="e">
        <f t="shared" si="2"/>
        <v>#DIV/0!</v>
      </c>
      <c r="K12" s="43" t="e">
        <f t="shared" si="3"/>
        <v>#DIV/0!</v>
      </c>
    </row>
    <row r="13" spans="1:11" ht="15.75">
      <c r="A13" s="13"/>
      <c r="B13" s="15"/>
      <c r="C13" s="41"/>
      <c r="D13" s="41"/>
      <c r="E13" s="41"/>
      <c r="F13" s="41"/>
      <c r="G13" s="41"/>
      <c r="H13" s="42" t="e">
        <f t="shared" si="0"/>
        <v>#DIV/0!</v>
      </c>
      <c r="I13" s="42" t="e">
        <f t="shared" si="1"/>
        <v>#DIV/0!</v>
      </c>
      <c r="J13" s="42" t="e">
        <f t="shared" si="2"/>
        <v>#DIV/0!</v>
      </c>
      <c r="K13" s="43" t="e">
        <f t="shared" si="3"/>
        <v>#DIV/0!</v>
      </c>
    </row>
    <row r="14" spans="1:11" ht="15.75">
      <c r="A14" s="13"/>
      <c r="B14" s="15"/>
      <c r="C14" s="41"/>
      <c r="D14" s="41"/>
      <c r="E14" s="41"/>
      <c r="F14" s="41"/>
      <c r="G14" s="41"/>
      <c r="H14" s="42" t="e">
        <f t="shared" si="0"/>
        <v>#DIV/0!</v>
      </c>
      <c r="I14" s="42" t="e">
        <f t="shared" si="1"/>
        <v>#DIV/0!</v>
      </c>
      <c r="J14" s="42" t="e">
        <f t="shared" si="2"/>
        <v>#DIV/0!</v>
      </c>
      <c r="K14" s="43" t="e">
        <f>(5*D14+4*E14+3*F14+2*G14)/(D14+E14+F14+G14)</f>
        <v>#DIV/0!</v>
      </c>
    </row>
    <row r="15" spans="1:11" ht="15.75">
      <c r="A15" s="13"/>
      <c r="B15" s="15"/>
      <c r="C15" s="41"/>
      <c r="D15" s="41"/>
      <c r="E15" s="41"/>
      <c r="F15" s="41"/>
      <c r="G15" s="41"/>
      <c r="H15" s="42" t="e">
        <f t="shared" si="0"/>
        <v>#DIV/0!</v>
      </c>
      <c r="I15" s="42" t="e">
        <f t="shared" si="1"/>
        <v>#DIV/0!</v>
      </c>
      <c r="J15" s="42" t="e">
        <f t="shared" si="2"/>
        <v>#DIV/0!</v>
      </c>
      <c r="K15" s="43" t="e">
        <f t="shared" si="3"/>
        <v>#DIV/0!</v>
      </c>
    </row>
    <row r="16" spans="1:11" ht="15.75">
      <c r="A16" s="13"/>
      <c r="B16" s="15"/>
      <c r="C16" s="41"/>
      <c r="D16" s="41"/>
      <c r="E16" s="41"/>
      <c r="F16" s="41"/>
      <c r="G16" s="41"/>
      <c r="H16" s="42" t="e">
        <f t="shared" si="0"/>
        <v>#DIV/0!</v>
      </c>
      <c r="I16" s="42" t="e">
        <f t="shared" si="1"/>
        <v>#DIV/0!</v>
      </c>
      <c r="J16" s="42" t="e">
        <f t="shared" si="2"/>
        <v>#DIV/0!</v>
      </c>
      <c r="K16" s="43" t="e">
        <f t="shared" si="3"/>
        <v>#DIV/0!</v>
      </c>
    </row>
    <row r="17" spans="1:11" ht="15.75">
      <c r="A17" s="13"/>
      <c r="B17" s="15"/>
      <c r="C17" s="41"/>
      <c r="D17" s="41"/>
      <c r="E17" s="41"/>
      <c r="F17" s="41"/>
      <c r="G17" s="41"/>
      <c r="H17" s="42" t="e">
        <f t="shared" si="0"/>
        <v>#DIV/0!</v>
      </c>
      <c r="I17" s="42" t="e">
        <f t="shared" si="1"/>
        <v>#DIV/0!</v>
      </c>
      <c r="J17" s="42" t="e">
        <f t="shared" si="2"/>
        <v>#DIV/0!</v>
      </c>
      <c r="K17" s="43" t="e">
        <f t="shared" si="3"/>
        <v>#DIV/0!</v>
      </c>
    </row>
    <row r="18" spans="1:11" ht="15.75">
      <c r="A18" s="13"/>
      <c r="B18" s="15"/>
      <c r="C18" s="41"/>
      <c r="D18" s="41"/>
      <c r="E18" s="41"/>
      <c r="F18" s="41"/>
      <c r="G18" s="41"/>
      <c r="H18" s="42" t="e">
        <f t="shared" si="0"/>
        <v>#DIV/0!</v>
      </c>
      <c r="I18" s="42" t="e">
        <f t="shared" si="1"/>
        <v>#DIV/0!</v>
      </c>
      <c r="J18" s="42" t="e">
        <f t="shared" si="2"/>
        <v>#DIV/0!</v>
      </c>
      <c r="K18" s="43" t="e">
        <f t="shared" si="3"/>
        <v>#DIV/0!</v>
      </c>
    </row>
    <row r="19" spans="1:11" ht="15.75">
      <c r="A19" s="13"/>
      <c r="B19" s="15"/>
      <c r="C19" s="41"/>
      <c r="D19" s="41"/>
      <c r="E19" s="41"/>
      <c r="F19" s="41"/>
      <c r="G19" s="41"/>
      <c r="H19" s="42" t="e">
        <f t="shared" si="0"/>
        <v>#DIV/0!</v>
      </c>
      <c r="I19" s="42" t="e">
        <f t="shared" si="1"/>
        <v>#DIV/0!</v>
      </c>
      <c r="J19" s="42" t="e">
        <f t="shared" si="2"/>
        <v>#DIV/0!</v>
      </c>
      <c r="K19" s="43" t="e">
        <f t="shared" si="3"/>
        <v>#DIV/0!</v>
      </c>
    </row>
    <row r="20" spans="1:11" ht="15.75">
      <c r="A20" s="13"/>
      <c r="B20" s="15"/>
      <c r="C20" s="41"/>
      <c r="D20" s="41"/>
      <c r="E20" s="41"/>
      <c r="F20" s="41"/>
      <c r="G20" s="41"/>
      <c r="H20" s="42" t="e">
        <f t="shared" si="0"/>
        <v>#DIV/0!</v>
      </c>
      <c r="I20" s="42" t="e">
        <f t="shared" si="1"/>
        <v>#DIV/0!</v>
      </c>
      <c r="J20" s="42" t="e">
        <f t="shared" si="2"/>
        <v>#DIV/0!</v>
      </c>
      <c r="K20" s="43" t="e">
        <f t="shared" si="3"/>
        <v>#DIV/0!</v>
      </c>
    </row>
    <row r="21" spans="1:11" ht="15.75">
      <c r="A21" s="13"/>
      <c r="B21" s="15"/>
      <c r="C21" s="41"/>
      <c r="D21" s="41"/>
      <c r="E21" s="41"/>
      <c r="F21" s="41"/>
      <c r="G21" s="41"/>
      <c r="H21" s="42" t="e">
        <f t="shared" si="0"/>
        <v>#DIV/0!</v>
      </c>
      <c r="I21" s="42" t="e">
        <f t="shared" si="1"/>
        <v>#DIV/0!</v>
      </c>
      <c r="J21" s="42" t="e">
        <f t="shared" si="2"/>
        <v>#DIV/0!</v>
      </c>
      <c r="K21" s="43" t="e">
        <f t="shared" si="3"/>
        <v>#DIV/0!</v>
      </c>
    </row>
    <row r="22" spans="1:11" ht="15.75">
      <c r="A22" s="13"/>
      <c r="B22" s="15"/>
      <c r="C22" s="41"/>
      <c r="D22" s="41"/>
      <c r="E22" s="41"/>
      <c r="F22" s="41"/>
      <c r="G22" s="41"/>
      <c r="H22" s="42" t="e">
        <f t="shared" si="0"/>
        <v>#DIV/0!</v>
      </c>
      <c r="I22" s="42" t="e">
        <f t="shared" si="1"/>
        <v>#DIV/0!</v>
      </c>
      <c r="J22" s="42" t="e">
        <f t="shared" si="2"/>
        <v>#DIV/0!</v>
      </c>
      <c r="K22" s="43" t="e">
        <f t="shared" si="3"/>
        <v>#DIV/0!</v>
      </c>
    </row>
    <row r="23" spans="1:11" ht="15.75">
      <c r="A23" s="13"/>
      <c r="B23" s="15"/>
      <c r="C23" s="41"/>
      <c r="D23" s="41"/>
      <c r="E23" s="41"/>
      <c r="F23" s="41"/>
      <c r="G23" s="41"/>
      <c r="H23" s="42" t="e">
        <f>((D23+E23+F23)*100)/(D23+E23+F23+G23)</f>
        <v>#DIV/0!</v>
      </c>
      <c r="I23" s="42" t="e">
        <f>((D23+E23)*100)/(D23+E23+F23+G23)</f>
        <v>#DIV/0!</v>
      </c>
      <c r="J23" s="42" t="e">
        <f>100-H23</f>
        <v>#DIV/0!</v>
      </c>
      <c r="K23" s="43" t="e">
        <f>(5*D23+4*E23+3*F23+2*G23)/(D23+E23+F23+G23)</f>
        <v>#DIV/0!</v>
      </c>
    </row>
    <row r="24" spans="1:11" ht="15.75">
      <c r="A24" s="13"/>
      <c r="B24" s="15"/>
      <c r="C24" s="41"/>
      <c r="D24" s="41"/>
      <c r="E24" s="41"/>
      <c r="F24" s="41"/>
      <c r="G24" s="41"/>
      <c r="H24" s="42" t="e">
        <f>((D24+E24+F24)*100)/(D24+E24+F24+G24)</f>
        <v>#DIV/0!</v>
      </c>
      <c r="I24" s="42" t="e">
        <f>((D24+E24)*100)/(D24+E24+F24+G24)</f>
        <v>#DIV/0!</v>
      </c>
      <c r="J24" s="42" t="e">
        <f>100-H24</f>
        <v>#DIV/0!</v>
      </c>
      <c r="K24" s="43" t="e">
        <f>(5*D24+4*E24+3*F24+2*G24)/(D24+E24+F24+G24)</f>
        <v>#DIV/0!</v>
      </c>
    </row>
    <row r="25" spans="1:11" ht="15.75">
      <c r="A25" s="13"/>
      <c r="B25" s="15"/>
      <c r="C25" s="41"/>
      <c r="D25" s="41"/>
      <c r="E25" s="41"/>
      <c r="F25" s="41"/>
      <c r="G25" s="41"/>
      <c r="H25" s="42" t="e">
        <f>((D25+E25+F25)*100)/(D25+E25+F25+G25)</f>
        <v>#DIV/0!</v>
      </c>
      <c r="I25" s="42" t="e">
        <f>((D25+E25)*100)/(D25+E25+F25+G25)</f>
        <v>#DIV/0!</v>
      </c>
      <c r="J25" s="42" t="e">
        <f>100-H25</f>
        <v>#DIV/0!</v>
      </c>
      <c r="K25" s="43" t="e">
        <f>(5*D25+4*E25+3*F25+2*G25)/(D25+E25+F25+G25)</f>
        <v>#DIV/0!</v>
      </c>
    </row>
    <row r="26" spans="1:11" ht="15.75">
      <c r="A26" s="13"/>
      <c r="B26" s="15"/>
      <c r="C26" s="41"/>
      <c r="D26" s="41"/>
      <c r="E26" s="41"/>
      <c r="F26" s="41"/>
      <c r="G26" s="41"/>
      <c r="H26" s="42" t="e">
        <f>((D26+E26+F26)*100)/(D26+E26+F26+G26)</f>
        <v>#DIV/0!</v>
      </c>
      <c r="I26" s="42" t="e">
        <f>((D26+E26)*100)/(D26+E26+F26+G26)</f>
        <v>#DIV/0!</v>
      </c>
      <c r="J26" s="42" t="e">
        <f>100-H26</f>
        <v>#DIV/0!</v>
      </c>
      <c r="K26" s="43" t="e">
        <f>(5*D26+4*E26+3*F26+2*G26)/(D26+E26+F26+G26)</f>
        <v>#DIV/0!</v>
      </c>
    </row>
    <row r="27" spans="1:11" ht="15.75">
      <c r="A27" s="122" t="s">
        <v>32</v>
      </c>
      <c r="B27" s="123"/>
      <c r="C27" s="51">
        <f>SUM(C5:C26)</f>
        <v>0</v>
      </c>
      <c r="D27" s="51">
        <f>SUM(D5:D26)</f>
        <v>0</v>
      </c>
      <c r="E27" s="51">
        <f>SUM(E5:E26)</f>
        <v>0</v>
      </c>
      <c r="F27" s="51">
        <f>SUM(F5:F26)</f>
        <v>0</v>
      </c>
      <c r="G27" s="51">
        <f>SUM(G5:G26)</f>
        <v>0</v>
      </c>
      <c r="H27" s="42" t="e">
        <f>((D27+E27+F27)*100)/(D27+E27+F27+G27)</f>
        <v>#DIV/0!</v>
      </c>
      <c r="I27" s="42" t="e">
        <f>((D27+E27)*100)/(D27+E27+F27+G27)</f>
        <v>#DIV/0!</v>
      </c>
      <c r="J27" s="42" t="e">
        <f>100-H27</f>
        <v>#DIV/0!</v>
      </c>
      <c r="K27" s="43" t="e">
        <f>(5*D27+4*E27+3*F27+2*G27)/(D27+E27+F27+G27)</f>
        <v>#DIV/0!</v>
      </c>
    </row>
  </sheetData>
  <sheetProtection password="C71F" sheet="1" objects="1" scenarios="1"/>
  <mergeCells count="10">
    <mergeCell ref="A27:B27"/>
    <mergeCell ref="A1:K1"/>
    <mergeCell ref="A3:A4"/>
    <mergeCell ref="B3:B4"/>
    <mergeCell ref="C3:C4"/>
    <mergeCell ref="D3:G3"/>
    <mergeCell ref="H3:H4"/>
    <mergeCell ref="I3:I4"/>
    <mergeCell ref="J3:J4"/>
    <mergeCell ref="K3:K4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анализ по классу</vt:lpstr>
      <vt:lpstr>список учащихся с рез.</vt:lpstr>
      <vt:lpstr>индивид.</vt:lpstr>
      <vt:lpstr>Сводный</vt:lpstr>
      <vt:lpstr>Лист1</vt:lpstr>
      <vt:lpstr>'список учащихся с рез.'!Выводы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2015-12-04T08:37:32Z</dcterms:modified>
</cp:coreProperties>
</file>